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495" windowHeight="7725" tabRatio="500"/>
  </bookViews>
  <sheets>
    <sheet name="Ženy" sheetId="3" r:id="rId1"/>
  </sheets>
  <definedNames>
    <definedName name="_xlnm._FilterDatabase" localSheetId="0" hidden="1">Ženy!$A$4:$P$45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4" i="3"/>
  <c r="L24"/>
  <c r="H24"/>
  <c r="M24" s="1"/>
  <c r="L44"/>
  <c r="H44"/>
  <c r="L43"/>
  <c r="H43"/>
  <c r="L42"/>
  <c r="H42"/>
  <c r="L41"/>
  <c r="H41"/>
  <c r="L23"/>
  <c r="H23"/>
  <c r="M23" s="1"/>
  <c r="N23" s="1"/>
  <c r="N13"/>
  <c r="L13"/>
  <c r="H13"/>
  <c r="M13" s="1"/>
  <c r="H39"/>
  <c r="H36"/>
  <c r="N34"/>
  <c r="L34"/>
  <c r="H34"/>
  <c r="L33"/>
  <c r="H33"/>
  <c r="L32"/>
  <c r="H32"/>
  <c r="L31"/>
  <c r="H31"/>
  <c r="L29"/>
  <c r="H29"/>
  <c r="L28"/>
  <c r="H28"/>
  <c r="L27"/>
  <c r="H27"/>
  <c r="L26"/>
  <c r="H26"/>
  <c r="L22"/>
  <c r="H22"/>
  <c r="L21"/>
  <c r="H21"/>
  <c r="L19"/>
  <c r="H19"/>
  <c r="L18"/>
  <c r="H18"/>
  <c r="L17"/>
  <c r="H17"/>
  <c r="L16"/>
  <c r="H16"/>
  <c r="L14"/>
  <c r="H14"/>
  <c r="L12"/>
  <c r="H12"/>
  <c r="L11"/>
  <c r="H11"/>
  <c r="L9"/>
  <c r="H9"/>
  <c r="L8"/>
  <c r="H8"/>
  <c r="L7"/>
  <c r="H7"/>
  <c r="L6"/>
  <c r="H6"/>
  <c r="L39"/>
  <c r="L38"/>
  <c r="H38"/>
  <c r="L37"/>
  <c r="H37"/>
  <c r="L36"/>
  <c r="M41" l="1"/>
  <c r="N41" s="1"/>
  <c r="M42"/>
  <c r="N42" s="1"/>
  <c r="M43"/>
  <c r="N43" s="1"/>
  <c r="M44"/>
  <c r="N44" s="1"/>
  <c r="M21"/>
  <c r="N21" s="1"/>
  <c r="M22"/>
  <c r="N22" s="1"/>
  <c r="M14"/>
  <c r="N14" s="1"/>
  <c r="M6"/>
  <c r="N6" s="1"/>
  <c r="M7"/>
  <c r="N7" s="1"/>
  <c r="M8"/>
  <c r="N8" s="1"/>
  <c r="M9"/>
  <c r="N9" s="1"/>
  <c r="M11"/>
  <c r="N11" s="1"/>
  <c r="M12"/>
  <c r="N12" s="1"/>
  <c r="M16"/>
  <c r="N16" s="1"/>
  <c r="M17"/>
  <c r="N17" s="1"/>
  <c r="M18"/>
  <c r="N18" s="1"/>
  <c r="M19"/>
  <c r="N19" s="1"/>
  <c r="M26"/>
  <c r="N26" s="1"/>
  <c r="M27"/>
  <c r="N27" s="1"/>
  <c r="M28"/>
  <c r="N28" s="1"/>
  <c r="M29"/>
  <c r="N29" s="1"/>
  <c r="M31"/>
  <c r="N31" s="1"/>
  <c r="M32"/>
  <c r="N32" s="1"/>
  <c r="M33"/>
  <c r="N33" s="1"/>
  <c r="M34"/>
  <c r="M36"/>
  <c r="N36" s="1"/>
  <c r="M37"/>
  <c r="N37" s="1"/>
  <c r="M38"/>
  <c r="N38" s="1"/>
  <c r="M39"/>
  <c r="N39" s="1"/>
  <c r="N45" l="1"/>
  <c r="N25"/>
  <c r="N15"/>
  <c r="N20"/>
  <c r="N40"/>
  <c r="N35"/>
  <c r="N30"/>
  <c r="N10"/>
  <c r="O15" l="1"/>
  <c r="O25"/>
  <c r="O35"/>
  <c r="O10"/>
  <c r="O20"/>
  <c r="O30"/>
  <c r="O45"/>
  <c r="O40"/>
</calcChain>
</file>

<file path=xl/sharedStrings.xml><?xml version="1.0" encoding="utf-8"?>
<sst xmlns="http://schemas.openxmlformats.org/spreadsheetml/2006/main" count="98" uniqueCount="63">
  <si>
    <t>Těl.hm.</t>
  </si>
  <si>
    <t>Jméno</t>
  </si>
  <si>
    <t>Ročník</t>
  </si>
  <si>
    <t>Oddíl</t>
  </si>
  <si>
    <t>Trh</t>
  </si>
  <si>
    <t>Nadhoz</t>
  </si>
  <si>
    <t>Dvojboj</t>
  </si>
  <si>
    <t>Sinclair</t>
  </si>
  <si>
    <t>I.</t>
  </si>
  <si>
    <t>II.</t>
  </si>
  <si>
    <t>III.</t>
  </si>
  <si>
    <t>Zap.</t>
  </si>
  <si>
    <t>Pořadí</t>
  </si>
  <si>
    <t>Sk.</t>
  </si>
  <si>
    <t>TAK Hellas Brno</t>
  </si>
  <si>
    <t>TJ Holešov</t>
  </si>
  <si>
    <t>1.</t>
  </si>
  <si>
    <t>2.</t>
  </si>
  <si>
    <t>3.</t>
  </si>
  <si>
    <t>4.</t>
  </si>
  <si>
    <t>5.</t>
  </si>
  <si>
    <t>6.</t>
  </si>
  <si>
    <t>Vrchní rozhodčí: Doležel</t>
  </si>
  <si>
    <t xml:space="preserve">    Český svaz vzpírání</t>
  </si>
  <si>
    <t>narození</t>
  </si>
  <si>
    <t>Sekaninová Martina</t>
  </si>
  <si>
    <t>CF Destiny Brno</t>
  </si>
  <si>
    <t>Králová Tereza</t>
  </si>
  <si>
    <t xml:space="preserve">CF Destiny Brno  </t>
  </si>
  <si>
    <t>Bláhová Eva</t>
  </si>
  <si>
    <t>Janíčková Kamila</t>
  </si>
  <si>
    <t>Klabalová Klára</t>
  </si>
  <si>
    <t>TŽ Třinec</t>
  </si>
  <si>
    <t>Klabalová Radka</t>
  </si>
  <si>
    <t>CWG Bohumín</t>
  </si>
  <si>
    <t>S. M. Ostrava B</t>
  </si>
  <si>
    <t>Vybíralová Natálie</t>
  </si>
  <si>
    <t>SKVOZ Horní Suchá</t>
  </si>
  <si>
    <t>Šafratová Vendula</t>
  </si>
  <si>
    <t>Szebestová Valerie</t>
  </si>
  <si>
    <t>S. N. Hrozenkov</t>
  </si>
  <si>
    <t>Labajová Natálie</t>
  </si>
  <si>
    <t>Ježíková Martina</t>
  </si>
  <si>
    <t>Jarošová Kateřina</t>
  </si>
  <si>
    <t>Režnarová Lucie</t>
  </si>
  <si>
    <t>Pavlíková Adriana</t>
  </si>
  <si>
    <t>Termín: 10.10.2021</t>
  </si>
  <si>
    <t>Holešov</t>
  </si>
  <si>
    <t>Staňková Sylvie</t>
  </si>
  <si>
    <t>Janská Kateřina</t>
  </si>
  <si>
    <t>Trávníková Michaela</t>
  </si>
  <si>
    <t>Šigutová Daniela</t>
  </si>
  <si>
    <t>Stachová Barbora</t>
  </si>
  <si>
    <t>Kulová Lucie</t>
  </si>
  <si>
    <t>Chovancová Adriana</t>
  </si>
  <si>
    <t>Korytářová Helena</t>
  </si>
  <si>
    <t>Plevová Anna Marie</t>
  </si>
  <si>
    <t>Šedá Pavlína</t>
  </si>
  <si>
    <t>TJ Sokol M.Ostrava</t>
  </si>
  <si>
    <t>Rozhodčí: Kaláčová,  Lepíková, Novotný M., Kolář Jan, Vybíral, Stuchlík, Kužílek</t>
  </si>
  <si>
    <t>Po 3. kole:</t>
  </si>
  <si>
    <t>Handlová Veronika</t>
  </si>
  <si>
    <t>3. kolo 2. ligy žen 2021 sk. B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</si>
</sst>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6">
    <font>
      <sz val="10"/>
      <name val="Arial"/>
      <family val="2"/>
      <charset val="238"/>
    </font>
    <font>
      <b/>
      <sz val="2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C9211E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164" fontId="2" fillId="0" borderId="0" xfId="0" applyNumberFormat="1" applyFont="1"/>
    <xf numFmtId="1" fontId="0" fillId="0" borderId="0" xfId="0" applyNumberFormat="1"/>
    <xf numFmtId="1" fontId="3" fillId="3" borderId="8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/>
    <xf numFmtId="165" fontId="0" fillId="0" borderId="0" xfId="0" applyNumberFormat="1"/>
    <xf numFmtId="38" fontId="4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" fontId="2" fillId="3" borderId="0" xfId="0" applyNumberFormat="1" applyFont="1" applyFill="1"/>
    <xf numFmtId="1" fontId="2" fillId="0" borderId="0" xfId="0" applyNumberFormat="1" applyFont="1"/>
    <xf numFmtId="2" fontId="4" fillId="3" borderId="6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38" fontId="4" fillId="3" borderId="6" xfId="0" applyNumberFormat="1" applyFont="1" applyFill="1" applyBorder="1" applyAlignment="1">
      <alignment horizontal="right"/>
    </xf>
    <xf numFmtId="38" fontId="4" fillId="3" borderId="0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0" borderId="19" xfId="0" applyBorder="1"/>
    <xf numFmtId="0" fontId="2" fillId="0" borderId="20" xfId="0" applyFont="1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165" fontId="3" fillId="0" borderId="2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4" fillId="2" borderId="0" xfId="0" applyNumberFormat="1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164" fontId="0" fillId="0" borderId="0" xfId="0" applyNumberFormat="1"/>
    <xf numFmtId="0" fontId="5" fillId="0" borderId="0" xfId="0" applyFont="1"/>
    <xf numFmtId="0" fontId="0" fillId="0" borderId="0" xfId="0" applyFill="1" applyAlignment="1">
      <alignment horizontal="right"/>
    </xf>
    <xf numFmtId="0" fontId="0" fillId="0" borderId="0" xfId="0" applyFill="1"/>
    <xf numFmtId="165" fontId="4" fillId="0" borderId="0" xfId="0" applyNumberFormat="1" applyFont="1" applyFill="1" applyBorder="1" applyAlignment="1">
      <alignment horizontal="right"/>
    </xf>
    <xf numFmtId="38" fontId="4" fillId="0" borderId="17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164" fontId="2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8" fontId="4" fillId="0" borderId="24" xfId="0" applyNumberFormat="1" applyFont="1" applyFill="1" applyBorder="1" applyAlignment="1">
      <alignment horizontal="right"/>
    </xf>
    <xf numFmtId="38" fontId="4" fillId="0" borderId="25" xfId="0" applyNumberFormat="1" applyFont="1" applyFill="1" applyBorder="1" applyAlignment="1">
      <alignment horizontal="right"/>
    </xf>
    <xf numFmtId="1" fontId="3" fillId="0" borderId="25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right"/>
    </xf>
    <xf numFmtId="0" fontId="3" fillId="3" borderId="2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38" fontId="4" fillId="3" borderId="4" xfId="0" applyNumberFormat="1" applyFont="1" applyFill="1" applyBorder="1" applyAlignment="1">
      <alignment horizontal="right"/>
    </xf>
    <xf numFmtId="38" fontId="4" fillId="3" borderId="23" xfId="0" applyNumberFormat="1" applyFont="1" applyFill="1" applyBorder="1" applyAlignment="1">
      <alignment horizontal="right"/>
    </xf>
    <xf numFmtId="1" fontId="3" fillId="3" borderId="2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right"/>
    </xf>
    <xf numFmtId="0" fontId="4" fillId="2" borderId="25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right"/>
    </xf>
    <xf numFmtId="0" fontId="0" fillId="3" borderId="4" xfId="0" applyFill="1" applyBorder="1"/>
    <xf numFmtId="0" fontId="2" fillId="3" borderId="23" xfId="0" applyFont="1" applyFill="1" applyBorder="1"/>
    <xf numFmtId="0" fontId="0" fillId="3" borderId="23" xfId="0" applyFill="1" applyBorder="1"/>
    <xf numFmtId="0" fontId="0" fillId="3" borderId="3" xfId="0" applyFill="1" applyBorder="1" applyAlignment="1">
      <alignment horizontal="center"/>
    </xf>
    <xf numFmtId="0" fontId="0" fillId="3" borderId="26" xfId="0" applyFill="1" applyBorder="1"/>
    <xf numFmtId="165" fontId="3" fillId="3" borderId="26" xfId="0" applyNumberFormat="1" applyFont="1" applyFill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38" fontId="4" fillId="0" borderId="28" xfId="0" applyNumberFormat="1" applyFont="1" applyFill="1" applyBorder="1" applyAlignment="1">
      <alignment horizontal="right"/>
    </xf>
    <xf numFmtId="1" fontId="3" fillId="0" borderId="29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65" fontId="4" fillId="0" borderId="30" xfId="0" applyNumberFormat="1" applyFont="1" applyBorder="1" applyAlignment="1">
      <alignment horizontal="right"/>
    </xf>
    <xf numFmtId="165" fontId="3" fillId="3" borderId="9" xfId="0" applyNumberFormat="1" applyFont="1" applyFill="1" applyBorder="1" applyAlignment="1">
      <alignment horizontal="right"/>
    </xf>
    <xf numFmtId="38" fontId="4" fillId="0" borderId="29" xfId="0" applyNumberFormat="1" applyFont="1" applyFill="1" applyBorder="1" applyAlignment="1">
      <alignment horizontal="right"/>
    </xf>
    <xf numFmtId="38" fontId="4" fillId="0" borderId="28" xfId="0" applyNumberFormat="1" applyFont="1" applyBorder="1" applyAlignment="1">
      <alignment horizontal="right"/>
    </xf>
    <xf numFmtId="1" fontId="3" fillId="2" borderId="24" xfId="0" applyNumberFormat="1" applyFont="1" applyFill="1" applyBorder="1" applyAlignment="1">
      <alignment horizontal="center"/>
    </xf>
    <xf numFmtId="165" fontId="4" fillId="2" borderId="27" xfId="0" applyNumberFormat="1" applyFont="1" applyFill="1" applyBorder="1" applyAlignment="1">
      <alignment horizontal="right"/>
    </xf>
    <xf numFmtId="2" fontId="0" fillId="0" borderId="17" xfId="0" applyNumberFormat="1" applyBorder="1"/>
    <xf numFmtId="0" fontId="0" fillId="0" borderId="16" xfId="0" applyFont="1" applyBorder="1"/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center"/>
    </xf>
    <xf numFmtId="38" fontId="4" fillId="0" borderId="15" xfId="0" applyNumberFormat="1" applyFont="1" applyFill="1" applyBorder="1" applyAlignment="1">
      <alignment horizontal="right"/>
    </xf>
    <xf numFmtId="1" fontId="3" fillId="2" borderId="17" xfId="0" applyNumberFormat="1" applyFont="1" applyFill="1" applyBorder="1" applyAlignment="1">
      <alignment horizontal="center"/>
    </xf>
    <xf numFmtId="165" fontId="4" fillId="2" borderId="15" xfId="0" applyNumberFormat="1" applyFont="1" applyFill="1" applyBorder="1" applyAlignment="1">
      <alignment horizontal="right"/>
    </xf>
    <xf numFmtId="2" fontId="0" fillId="0" borderId="28" xfId="0" applyNumberFormat="1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3" fillId="2" borderId="29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right"/>
    </xf>
    <xf numFmtId="38" fontId="4" fillId="0" borderId="29" xfId="0" applyNumberFormat="1" applyFont="1" applyBorder="1" applyAlignment="1">
      <alignment horizontal="right"/>
    </xf>
    <xf numFmtId="1" fontId="4" fillId="3" borderId="4" xfId="0" applyNumberFormat="1" applyFont="1" applyFill="1" applyBorder="1" applyAlignment="1">
      <alignment horizontal="center"/>
    </xf>
    <xf numFmtId="2" fontId="4" fillId="2" borderId="28" xfId="0" applyNumberFormat="1" applyFont="1" applyFill="1" applyBorder="1" applyAlignment="1">
      <alignment horizontal="right"/>
    </xf>
    <xf numFmtId="0" fontId="4" fillId="2" borderId="28" xfId="0" applyFont="1" applyFill="1" applyBorder="1" applyAlignment="1">
      <alignment horizontal="center"/>
    </xf>
    <xf numFmtId="38" fontId="4" fillId="0" borderId="31" xfId="0" applyNumberFormat="1" applyFont="1" applyFill="1" applyBorder="1" applyAlignment="1">
      <alignment horizontal="right"/>
    </xf>
    <xf numFmtId="38" fontId="4" fillId="0" borderId="27" xfId="0" applyNumberFormat="1" applyFont="1" applyFill="1" applyBorder="1" applyAlignment="1">
      <alignment horizontal="right"/>
    </xf>
    <xf numFmtId="38" fontId="0" fillId="0" borderId="17" xfId="0" applyNumberFormat="1" applyFill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2" fontId="4" fillId="0" borderId="24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38" fontId="0" fillId="0" borderId="28" xfId="0" applyNumberFormat="1" applyFill="1" applyBorder="1" applyAlignment="1">
      <alignment horizontal="right"/>
    </xf>
    <xf numFmtId="38" fontId="0" fillId="0" borderId="29" xfId="0" applyNumberFormat="1" applyFill="1" applyBorder="1" applyAlignment="1">
      <alignment horizontal="right"/>
    </xf>
    <xf numFmtId="38" fontId="0" fillId="0" borderId="33" xfId="0" applyNumberFormat="1" applyFill="1" applyBorder="1" applyAlignment="1">
      <alignment horizontal="right"/>
    </xf>
    <xf numFmtId="38" fontId="0" fillId="0" borderId="30" xfId="0" applyNumberFormat="1" applyFill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</cellXfs>
  <cellStyles count="1">
    <cellStyle name="normální" xfId="0" builtinId="0"/>
  </cellStyles>
  <dxfs count="1">
    <dxf>
      <font>
        <sz val="10"/>
        <color rgb="FF9C0006"/>
        <name val="Arial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7BC65"/>
      <rgbColor rgb="FF003366"/>
      <rgbColor rgb="FF3FAF4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110" zoomScaleNormal="110" workbookViewId="0">
      <selection activeCell="P9" sqref="P9"/>
    </sheetView>
  </sheetViews>
  <sheetFormatPr defaultRowHeight="12.75"/>
  <cols>
    <col min="1" max="1" width="9" customWidth="1"/>
    <col min="2" max="2" width="22.140625" customWidth="1"/>
    <col min="3" max="3" width="9.140625" customWidth="1"/>
    <col min="4" max="4" width="19" customWidth="1"/>
    <col min="5" max="13" width="7.42578125" customWidth="1"/>
  </cols>
  <sheetData>
    <row r="1" spans="1:17" ht="27.75">
      <c r="A1" s="161" t="s">
        <v>62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6"/>
      <c r="P1" s="6"/>
      <c r="Q1" s="6"/>
    </row>
    <row r="2" spans="1:17">
      <c r="A2" s="162" t="s">
        <v>46</v>
      </c>
      <c r="B2" s="162"/>
      <c r="C2" s="163" t="s">
        <v>23</v>
      </c>
      <c r="D2" s="163"/>
      <c r="E2" s="163"/>
      <c r="F2" s="163"/>
      <c r="G2" s="163"/>
      <c r="H2" s="163"/>
      <c r="I2" s="163"/>
      <c r="J2" s="163"/>
      <c r="K2" s="163"/>
      <c r="L2" s="163" t="s">
        <v>47</v>
      </c>
      <c r="M2" s="163"/>
      <c r="N2" s="163"/>
      <c r="O2" s="6"/>
      <c r="P2" s="6"/>
      <c r="Q2" s="6"/>
    </row>
    <row r="3" spans="1:17" ht="13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3.5" thickBot="1">
      <c r="A4" s="9" t="s">
        <v>0</v>
      </c>
      <c r="B4" s="10" t="s">
        <v>1</v>
      </c>
      <c r="C4" s="9" t="s">
        <v>2</v>
      </c>
      <c r="D4" s="11" t="s">
        <v>3</v>
      </c>
      <c r="E4" s="164" t="s">
        <v>4</v>
      </c>
      <c r="F4" s="164"/>
      <c r="G4" s="164"/>
      <c r="H4" s="164"/>
      <c r="I4" s="164" t="s">
        <v>5</v>
      </c>
      <c r="J4" s="164"/>
      <c r="K4" s="164"/>
      <c r="L4" s="164"/>
      <c r="M4" s="12" t="s">
        <v>6</v>
      </c>
      <c r="N4" s="10" t="s">
        <v>7</v>
      </c>
      <c r="O4" s="6"/>
      <c r="P4" s="13"/>
      <c r="Q4" s="6"/>
    </row>
    <row r="5" spans="1:17" ht="13.5" thickBot="1">
      <c r="A5" s="14"/>
      <c r="B5" s="15"/>
      <c r="C5" s="16" t="s">
        <v>24</v>
      </c>
      <c r="D5" s="15"/>
      <c r="E5" s="17" t="s">
        <v>8</v>
      </c>
      <c r="F5" s="10" t="s">
        <v>9</v>
      </c>
      <c r="G5" s="18" t="s">
        <v>10</v>
      </c>
      <c r="H5" s="10" t="s">
        <v>11</v>
      </c>
      <c r="I5" s="18" t="s">
        <v>8</v>
      </c>
      <c r="J5" s="10" t="s">
        <v>9</v>
      </c>
      <c r="K5" s="18" t="s">
        <v>10</v>
      </c>
      <c r="L5" s="10" t="s">
        <v>11</v>
      </c>
      <c r="M5" s="19"/>
      <c r="N5" s="15"/>
      <c r="O5" s="2" t="s">
        <v>12</v>
      </c>
      <c r="P5" s="13" t="s">
        <v>13</v>
      </c>
      <c r="Q5" s="6"/>
    </row>
    <row r="6" spans="1:17">
      <c r="A6" s="74">
        <v>66.2</v>
      </c>
      <c r="B6" s="75" t="s">
        <v>49</v>
      </c>
      <c r="C6" s="76">
        <v>2003</v>
      </c>
      <c r="D6" s="77" t="s">
        <v>14</v>
      </c>
      <c r="E6" s="78">
        <v>-51</v>
      </c>
      <c r="F6" s="79">
        <v>51</v>
      </c>
      <c r="G6" s="78">
        <v>54</v>
      </c>
      <c r="H6" s="80">
        <f>IF(MAX(E6:G6)&lt;0,0,MAX(E6:G6))</f>
        <v>54</v>
      </c>
      <c r="I6" s="78">
        <v>64</v>
      </c>
      <c r="J6" s="79">
        <v>67</v>
      </c>
      <c r="K6" s="78">
        <v>70</v>
      </c>
      <c r="L6" s="81">
        <f>IF(MAX(I6:K6)&lt;0,0,MAX(I6:K6))</f>
        <v>70</v>
      </c>
      <c r="M6" s="82">
        <f>SUM(H6,L6)</f>
        <v>124</v>
      </c>
      <c r="N6" s="103">
        <f>IF(ISNUMBER(A6), (IF(153.655&lt; A6,M6, TRUNC(10^(0.783497476*((LOG((A6/153.655)/LOG(10))*(LOG((A6/153.655)/LOG(10)))))),4)*M6)), 0)</f>
        <v>157.8272</v>
      </c>
      <c r="O6" s="1"/>
      <c r="P6" s="6"/>
      <c r="Q6" s="6"/>
    </row>
    <row r="7" spans="1:17">
      <c r="A7" s="102">
        <v>54</v>
      </c>
      <c r="B7" s="20" t="s">
        <v>29</v>
      </c>
      <c r="C7" s="21">
        <v>1991</v>
      </c>
      <c r="D7" s="22" t="s">
        <v>14</v>
      </c>
      <c r="E7" s="59">
        <v>49</v>
      </c>
      <c r="F7" s="60">
        <v>-51</v>
      </c>
      <c r="G7" s="59">
        <v>-51</v>
      </c>
      <c r="H7" s="61">
        <f>IF(MAX(E7:G7)&lt;0,0,MAX(E7:G7))</f>
        <v>49</v>
      </c>
      <c r="I7" s="59">
        <v>61</v>
      </c>
      <c r="J7" s="60">
        <v>-64</v>
      </c>
      <c r="K7" s="59">
        <v>64</v>
      </c>
      <c r="L7" s="23">
        <f>IF(MAX(I7:K7)&lt;0,0,MAX(I7:K7))</f>
        <v>64</v>
      </c>
      <c r="M7" s="24">
        <f>SUM(H7,L7)</f>
        <v>113</v>
      </c>
      <c r="N7" s="104">
        <f>IF(ISNUMBER(A7), (IF(153.655&lt; A7,M7, TRUNC(10^(0.783497476*((LOG((A7/153.655)/LOG(10))*(LOG((A7/153.655)/LOG(10)))))),4)*M7)), 0)</f>
        <v>163.92910000000001</v>
      </c>
      <c r="O7" s="1"/>
      <c r="P7" s="6"/>
      <c r="Q7" s="6"/>
    </row>
    <row r="8" spans="1:17">
      <c r="A8" s="102">
        <v>62.5</v>
      </c>
      <c r="B8" s="20" t="s">
        <v>30</v>
      </c>
      <c r="C8" s="21">
        <v>1991</v>
      </c>
      <c r="D8" s="22" t="s">
        <v>14</v>
      </c>
      <c r="E8" s="59">
        <v>42</v>
      </c>
      <c r="F8" s="60">
        <v>44</v>
      </c>
      <c r="G8" s="59">
        <v>46</v>
      </c>
      <c r="H8" s="61">
        <f>IF(MAX(E8:G8)&lt;0,0,MAX(E8:G8))</f>
        <v>46</v>
      </c>
      <c r="I8" s="59">
        <v>52</v>
      </c>
      <c r="J8" s="60">
        <v>54</v>
      </c>
      <c r="K8" s="59">
        <v>-56</v>
      </c>
      <c r="L8" s="23">
        <f>IF(MAX(I8:K8)&lt;0,0,MAX(I8:K8))</f>
        <v>54</v>
      </c>
      <c r="M8" s="24">
        <f>SUM(H8,L8)</f>
        <v>100</v>
      </c>
      <c r="N8" s="104">
        <f>IF(ISNUMBER(A8), (IF(153.655&lt; A8,M8, TRUNC(10^(0.783497476*((LOG((A8/153.655)/LOG(10))*(LOG((A8/153.655)/LOG(10)))))),4)*M8)), 0)</f>
        <v>131.69</v>
      </c>
      <c r="O8" s="2"/>
      <c r="P8" s="6"/>
      <c r="Q8" s="6"/>
    </row>
    <row r="9" spans="1:17" ht="13.5" thickBot="1">
      <c r="A9" s="105">
        <v>74.7</v>
      </c>
      <c r="B9" s="106" t="s">
        <v>48</v>
      </c>
      <c r="C9" s="107">
        <v>1986</v>
      </c>
      <c r="D9" s="108" t="s">
        <v>14</v>
      </c>
      <c r="E9" s="109">
        <v>-60</v>
      </c>
      <c r="F9" s="115">
        <v>61</v>
      </c>
      <c r="G9" s="109">
        <v>63</v>
      </c>
      <c r="H9" s="110">
        <f>IF(MAX(E9:G9)&lt;0,0,MAX(E9:G9))</f>
        <v>63</v>
      </c>
      <c r="I9" s="109">
        <v>-70</v>
      </c>
      <c r="J9" s="115">
        <v>70</v>
      </c>
      <c r="K9" s="109">
        <v>72</v>
      </c>
      <c r="L9" s="111">
        <f>IF(MAX(I9:K9)&lt;0,0,MAX(I9:K9))</f>
        <v>72</v>
      </c>
      <c r="M9" s="112">
        <f>SUM(H9,L9)</f>
        <v>135</v>
      </c>
      <c r="N9" s="113">
        <f>IF(ISNUMBER(A9), (IF(153.655&lt; A9,M9, TRUNC(10^(0.783497476*((LOG((A9/153.655)/LOG(10))*(LOG((A9/153.655)/LOG(10)))))),4)*M9)), 0)</f>
        <v>161.136</v>
      </c>
      <c r="O9" s="2"/>
      <c r="P9" s="5"/>
      <c r="Q9" s="6"/>
    </row>
    <row r="10" spans="1:17" ht="13.5" thickBot="1">
      <c r="A10" s="28"/>
      <c r="B10" s="29" t="s">
        <v>14</v>
      </c>
      <c r="C10" s="30"/>
      <c r="D10" s="31"/>
      <c r="E10" s="32"/>
      <c r="F10" s="33"/>
      <c r="G10" s="32"/>
      <c r="H10" s="34"/>
      <c r="I10" s="32"/>
      <c r="J10" s="33"/>
      <c r="K10" s="32"/>
      <c r="L10" s="34"/>
      <c r="M10" s="35"/>
      <c r="N10" s="114">
        <f>SUM(N6:N9)-MIN(N6:N9)</f>
        <v>482.89230000000003</v>
      </c>
      <c r="O10" s="26">
        <f>RANK(N10,(N10,N15,N20,N25,N30,N35,N40,N45))</f>
        <v>4</v>
      </c>
      <c r="P10" s="5"/>
      <c r="Q10" s="6"/>
    </row>
    <row r="11" spans="1:17">
      <c r="A11" s="74">
        <v>61.6</v>
      </c>
      <c r="B11" s="75" t="s">
        <v>36</v>
      </c>
      <c r="C11" s="76">
        <v>2006</v>
      </c>
      <c r="D11" s="77" t="s">
        <v>37</v>
      </c>
      <c r="E11" s="78">
        <v>55</v>
      </c>
      <c r="F11" s="79">
        <v>58</v>
      </c>
      <c r="G11" s="78">
        <v>60</v>
      </c>
      <c r="H11" s="80">
        <f>IF(MAX(E11:G11)&lt;0,0,MAX(E11:G11))</f>
        <v>60</v>
      </c>
      <c r="I11" s="78">
        <v>70</v>
      </c>
      <c r="J11" s="79">
        <v>-74</v>
      </c>
      <c r="K11" s="78">
        <v>-74</v>
      </c>
      <c r="L11" s="81">
        <f>IF(MAX(I11:K11)&lt;0,0,MAX(I11:K11))</f>
        <v>70</v>
      </c>
      <c r="M11" s="82">
        <f>SUM(H11,L11)</f>
        <v>130</v>
      </c>
      <c r="N11" s="103">
        <f>IF(ISNUMBER(A11), (IF(153.655&lt; A11,M11, TRUNC(10^(0.783497476*((LOG((A11/153.655)/LOG(10))*(LOG((A11/153.655)/LOG(10)))))),4)*M11)), 0)</f>
        <v>172.744</v>
      </c>
      <c r="O11" s="27"/>
      <c r="P11" s="6"/>
      <c r="Q11" s="6"/>
    </row>
    <row r="12" spans="1:17">
      <c r="A12" s="102">
        <v>58.6</v>
      </c>
      <c r="B12" s="20" t="s">
        <v>38</v>
      </c>
      <c r="C12" s="21">
        <v>2004</v>
      </c>
      <c r="D12" s="22" t="s">
        <v>37</v>
      </c>
      <c r="E12" s="59">
        <v>71</v>
      </c>
      <c r="F12" s="60">
        <v>-74</v>
      </c>
      <c r="G12" s="59">
        <v>-75</v>
      </c>
      <c r="H12" s="61">
        <f>IF(MAX(E12:G12)&lt;0,0,MAX(E12:G12))</f>
        <v>71</v>
      </c>
      <c r="I12" s="59">
        <v>85</v>
      </c>
      <c r="J12" s="60">
        <v>90</v>
      </c>
      <c r="K12" s="59">
        <v>-93</v>
      </c>
      <c r="L12" s="23">
        <f>IF(MAX(I12:K12)&lt;0,0,MAX(I12:K12))</f>
        <v>90</v>
      </c>
      <c r="M12" s="24">
        <f>SUM(H12,L12)</f>
        <v>161</v>
      </c>
      <c r="N12" s="104">
        <f>IF(ISNUMBER(A12), (IF(153.655&lt; A12,M12, TRUNC(10^(0.783497476*((LOG((A12/153.655)/LOG(10))*(LOG((A12/153.655)/LOG(10)))))),4)*M12)), 0)</f>
        <v>220.85979999999998</v>
      </c>
      <c r="O12" s="27"/>
      <c r="P12" s="6"/>
      <c r="Q12" s="6"/>
    </row>
    <row r="13" spans="1:17">
      <c r="A13" s="102">
        <v>60.7</v>
      </c>
      <c r="B13" s="20" t="s">
        <v>39</v>
      </c>
      <c r="C13" s="21">
        <v>2006</v>
      </c>
      <c r="D13" s="22" t="s">
        <v>37</v>
      </c>
      <c r="E13" s="59">
        <v>43</v>
      </c>
      <c r="F13" s="60">
        <v>46</v>
      </c>
      <c r="G13" s="59">
        <v>49</v>
      </c>
      <c r="H13" s="61">
        <f>IF(MAX(E13:G13)&lt;0,0,MAX(E13:G13))</f>
        <v>49</v>
      </c>
      <c r="I13" s="59">
        <v>53</v>
      </c>
      <c r="J13" s="60">
        <v>56</v>
      </c>
      <c r="K13" s="59">
        <v>59</v>
      </c>
      <c r="L13" s="23">
        <f>IF(MAX(I13:K13)&lt;0,0,MAX(I13:K13))</f>
        <v>59</v>
      </c>
      <c r="M13" s="24">
        <f>SUM(H13,L13)</f>
        <v>108</v>
      </c>
      <c r="N13" s="104">
        <f>IF(ISNUMBER(A13), (IF(153.655&lt; A13,M13, TRUNC(10^(0.783497476*((LOG((A13/153.655)/LOG(10))*(LOG((A13/153.655)/LOG(10)))))),4)*M13)), 0)</f>
        <v>144.83879999999999</v>
      </c>
      <c r="O13" s="27"/>
      <c r="P13" s="25"/>
      <c r="Q13" s="6"/>
    </row>
    <row r="14" spans="1:17" ht="13.5" thickBot="1">
      <c r="A14" s="105"/>
      <c r="B14" s="106"/>
      <c r="C14" s="107"/>
      <c r="D14" s="108"/>
      <c r="E14" s="109"/>
      <c r="F14" s="115"/>
      <c r="G14" s="109"/>
      <c r="H14" s="110">
        <f>IF(MAX(E14:G14)&lt;0,0,MAX(E14:G14))</f>
        <v>0</v>
      </c>
      <c r="I14" s="109"/>
      <c r="J14" s="115"/>
      <c r="K14" s="109"/>
      <c r="L14" s="111">
        <f>IF(MAX(I14:K14)&lt;0,0,MAX(I14:K14))</f>
        <v>0</v>
      </c>
      <c r="M14" s="112">
        <f>SUM(H14,L14)</f>
        <v>0</v>
      </c>
      <c r="N14" s="113">
        <f>IF(ISNUMBER(A14), (IF(153.655&lt; A14,M14, TRUNC(10^(0.783497476*((LOG((A14/153.655)/LOG(10))*(LOG((A14/153.655)/LOG(10)))))),4)*M14)), 0)</f>
        <v>0</v>
      </c>
      <c r="O14" s="27"/>
      <c r="P14" s="5"/>
      <c r="Q14" s="6"/>
    </row>
    <row r="15" spans="1:17" ht="13.5" thickBot="1">
      <c r="A15" s="28"/>
      <c r="B15" s="29" t="s">
        <v>37</v>
      </c>
      <c r="C15" s="30"/>
      <c r="D15" s="31"/>
      <c r="E15" s="32"/>
      <c r="F15" s="33"/>
      <c r="G15" s="32"/>
      <c r="H15" s="34"/>
      <c r="I15" s="32"/>
      <c r="J15" s="33"/>
      <c r="K15" s="32"/>
      <c r="L15" s="4"/>
      <c r="M15" s="35"/>
      <c r="N15" s="114">
        <f>SUM(N11:N14)-MIN(N11:N14)</f>
        <v>538.44259999999997</v>
      </c>
      <c r="O15" s="26">
        <f>RANK(N15,(N10,N15,N20,N25,N30,N35,N40,N45))</f>
        <v>2</v>
      </c>
      <c r="P15" s="5"/>
      <c r="Q15" s="6"/>
    </row>
    <row r="16" spans="1:17">
      <c r="A16" s="74">
        <v>66.5</v>
      </c>
      <c r="B16" s="75" t="s">
        <v>25</v>
      </c>
      <c r="C16" s="76">
        <v>1988</v>
      </c>
      <c r="D16" s="77" t="s">
        <v>26</v>
      </c>
      <c r="E16" s="78">
        <v>52</v>
      </c>
      <c r="F16" s="79">
        <v>54</v>
      </c>
      <c r="G16" s="78">
        <v>56</v>
      </c>
      <c r="H16" s="80">
        <f>IF(MAX(E16:G16)&lt;0,0,MAX(E16:G16))</f>
        <v>56</v>
      </c>
      <c r="I16" s="78">
        <v>72</v>
      </c>
      <c r="J16" s="79">
        <v>74</v>
      </c>
      <c r="K16" s="78">
        <v>76</v>
      </c>
      <c r="L16" s="81">
        <f>IF(MAX(I16:K16)&lt;0,0,MAX(I16:K16))</f>
        <v>76</v>
      </c>
      <c r="M16" s="82">
        <f>SUM(H16,L16)</f>
        <v>132</v>
      </c>
      <c r="N16" s="103">
        <f>IF(ISNUMBER(A16), (IF(153.655&lt; A16,M16, TRUNC(10^(0.783497476*((LOG((A16/153.655)/LOG(10))*(LOG((A16/153.655)/LOG(10)))))),4)*M16)), 0)</f>
        <v>167.57400000000001</v>
      </c>
      <c r="O16" s="6"/>
      <c r="P16" s="6"/>
      <c r="Q16" s="6"/>
    </row>
    <row r="17" spans="1:17">
      <c r="A17" s="102">
        <v>70.900000000000006</v>
      </c>
      <c r="B17" s="20" t="s">
        <v>50</v>
      </c>
      <c r="C17" s="21">
        <v>1990</v>
      </c>
      <c r="D17" s="22" t="s">
        <v>26</v>
      </c>
      <c r="E17" s="59">
        <v>-51</v>
      </c>
      <c r="F17" s="60">
        <v>-51</v>
      </c>
      <c r="G17" s="59">
        <v>51</v>
      </c>
      <c r="H17" s="61">
        <f>IF(MAX(E17:G17)&lt;0,0,MAX(E17:G17))</f>
        <v>51</v>
      </c>
      <c r="I17" s="59">
        <v>67</v>
      </c>
      <c r="J17" s="60">
        <v>70</v>
      </c>
      <c r="K17" s="59">
        <v>-74</v>
      </c>
      <c r="L17" s="23">
        <f>IF(MAX(I17:K17)&lt;0,0,MAX(I17:K17))</f>
        <v>70</v>
      </c>
      <c r="M17" s="24">
        <f>SUM(H17,L17)</f>
        <v>121</v>
      </c>
      <c r="N17" s="104">
        <f>IF(ISNUMBER(A17), (IF(153.655&lt; A17,M17, TRUNC(10^(0.783497476*((LOG((A17/153.655)/LOG(10))*(LOG((A17/153.655)/LOG(10)))))),4)*M17)), 0)</f>
        <v>148.30969999999999</v>
      </c>
      <c r="O17" s="6"/>
      <c r="P17" s="6"/>
      <c r="Q17" s="6"/>
    </row>
    <row r="18" spans="1:17">
      <c r="A18" s="102">
        <v>97.7</v>
      </c>
      <c r="B18" s="20" t="s">
        <v>27</v>
      </c>
      <c r="C18" s="21">
        <v>1989</v>
      </c>
      <c r="D18" s="22" t="s">
        <v>26</v>
      </c>
      <c r="E18" s="59">
        <v>76</v>
      </c>
      <c r="F18" s="60">
        <v>80</v>
      </c>
      <c r="G18" s="59">
        <v>-83</v>
      </c>
      <c r="H18" s="61">
        <f>IF(MAX(E18:G18)&lt;0,0,MAX(E18:G18))</f>
        <v>80</v>
      </c>
      <c r="I18" s="59">
        <v>95</v>
      </c>
      <c r="J18" s="60">
        <v>98</v>
      </c>
      <c r="K18" s="59">
        <v>-103</v>
      </c>
      <c r="L18" s="23">
        <f>IF(MAX(I18:K18)&lt;0,0,MAX(I18:K18))</f>
        <v>98</v>
      </c>
      <c r="M18" s="24">
        <f>SUM(H18,L18)</f>
        <v>178</v>
      </c>
      <c r="N18" s="104">
        <f>IF(ISNUMBER(A18), (IF(153.655&lt; A18,M18, TRUNC(10^(0.783497476*((LOG((A18/153.655)/LOG(10))*(LOG((A18/153.655)/LOG(10)))))),4)*M18)), 0)</f>
        <v>190.85160000000002</v>
      </c>
      <c r="O18" s="6"/>
      <c r="P18" s="6"/>
      <c r="Q18" s="6"/>
    </row>
    <row r="19" spans="1:17" ht="13.5" thickBot="1">
      <c r="A19" s="105">
        <v>55.7</v>
      </c>
      <c r="B19" s="106" t="s">
        <v>61</v>
      </c>
      <c r="C19" s="107">
        <v>1998</v>
      </c>
      <c r="D19" s="108" t="s">
        <v>26</v>
      </c>
      <c r="E19" s="109">
        <v>60</v>
      </c>
      <c r="F19" s="115">
        <v>64</v>
      </c>
      <c r="G19" s="109">
        <v>66</v>
      </c>
      <c r="H19" s="110">
        <f>IF(MAX(E19:G19)&lt;0,0,MAX(E19:G19))</f>
        <v>66</v>
      </c>
      <c r="I19" s="109">
        <v>74</v>
      </c>
      <c r="J19" s="115">
        <v>-78</v>
      </c>
      <c r="K19" s="109">
        <v>78</v>
      </c>
      <c r="L19" s="111">
        <f>IF(MAX(I19:K19)&lt;0,0,MAX(I19:K19))</f>
        <v>78</v>
      </c>
      <c r="M19" s="112">
        <f>SUM(H19,L19)</f>
        <v>144</v>
      </c>
      <c r="N19" s="113">
        <f>IF(ISNUMBER(A19), (IF(153.655&lt; A19,M19, TRUNC(10^(0.783497476*((LOG((A19/153.655)/LOG(10))*(LOG((A19/153.655)/LOG(10)))))),4)*M19)), 0)</f>
        <v>204.40799999999999</v>
      </c>
      <c r="O19" s="6"/>
      <c r="P19" s="25"/>
      <c r="Q19" s="6"/>
    </row>
    <row r="20" spans="1:17" ht="13.5" thickBot="1">
      <c r="A20" s="28"/>
      <c r="B20" s="29" t="s">
        <v>28</v>
      </c>
      <c r="C20" s="30"/>
      <c r="D20" s="31"/>
      <c r="E20" s="32"/>
      <c r="F20" s="33"/>
      <c r="G20" s="32"/>
      <c r="H20" s="34"/>
      <c r="I20" s="32"/>
      <c r="J20" s="33"/>
      <c r="K20" s="32"/>
      <c r="L20" s="34"/>
      <c r="M20" s="35"/>
      <c r="N20" s="114">
        <f>SUM(N16:N19)-MIN(N16:N19)</f>
        <v>562.83359999999993</v>
      </c>
      <c r="O20" s="26">
        <f>RANK(N20,(N10,N15,N20,N25,N30,N35,N40,N45))</f>
        <v>1</v>
      </c>
      <c r="P20" s="5"/>
      <c r="Q20" s="6"/>
    </row>
    <row r="21" spans="1:17">
      <c r="A21" s="74">
        <v>62.4</v>
      </c>
      <c r="B21" s="75" t="s">
        <v>31</v>
      </c>
      <c r="C21" s="76">
        <v>2003</v>
      </c>
      <c r="D21" s="77" t="s">
        <v>32</v>
      </c>
      <c r="E21" s="78">
        <v>63</v>
      </c>
      <c r="F21" s="79">
        <v>65</v>
      </c>
      <c r="G21" s="78">
        <v>-67</v>
      </c>
      <c r="H21" s="80">
        <f>IF(MAX(E21:G21)&lt;0,0,MAX(E21:G21))</f>
        <v>65</v>
      </c>
      <c r="I21" s="78">
        <v>75</v>
      </c>
      <c r="J21" s="79">
        <v>-79</v>
      </c>
      <c r="K21" s="78">
        <v>79</v>
      </c>
      <c r="L21" s="81">
        <f>IF(MAX(I21:K21)&lt;0,0,MAX(I21:K21))</f>
        <v>79</v>
      </c>
      <c r="M21" s="82">
        <f>SUM(H21,L21)</f>
        <v>144</v>
      </c>
      <c r="N21" s="103">
        <f>IF(ISNUMBER(A21), (IF(153.655&lt; A21,M21, TRUNC(10^(0.783497476*((LOG((A21/153.655)/LOG(10))*(LOG((A21/153.655)/LOG(10)))))),4)*M21)), 0)</f>
        <v>189.82080000000002</v>
      </c>
      <c r="O21" s="1"/>
      <c r="P21" s="6"/>
      <c r="Q21" s="6"/>
    </row>
    <row r="22" spans="1:17">
      <c r="A22" s="102">
        <v>52.6</v>
      </c>
      <c r="B22" s="20" t="s">
        <v>33</v>
      </c>
      <c r="C22" s="21">
        <v>2006</v>
      </c>
      <c r="D22" s="22" t="s">
        <v>32</v>
      </c>
      <c r="E22" s="59">
        <v>48</v>
      </c>
      <c r="F22" s="60">
        <v>50</v>
      </c>
      <c r="G22" s="59">
        <v>52</v>
      </c>
      <c r="H22" s="61">
        <f>IF(MAX(E22:G22)&lt;0,0,MAX(E22:G22))</f>
        <v>52</v>
      </c>
      <c r="I22" s="59">
        <v>61</v>
      </c>
      <c r="J22" s="60">
        <v>63</v>
      </c>
      <c r="K22" s="59">
        <v>65</v>
      </c>
      <c r="L22" s="23">
        <f>IF(MAX(I22:K22)&lt;0,0,MAX(I22:K22))</f>
        <v>65</v>
      </c>
      <c r="M22" s="24">
        <f>SUM(H22,L22)</f>
        <v>117</v>
      </c>
      <c r="N22" s="104">
        <f>IF(ISNUMBER(A22), (IF(153.655&lt; A22,M22, TRUNC(10^(0.783497476*((LOG((A22/153.655)/LOG(10))*(LOG((A22/153.655)/LOG(10)))))),4)*M22)), 0)</f>
        <v>172.97280000000001</v>
      </c>
      <c r="O22" s="1"/>
      <c r="P22" s="6"/>
      <c r="Q22" s="6"/>
    </row>
    <row r="23" spans="1:17">
      <c r="A23" s="102">
        <v>65.400000000000006</v>
      </c>
      <c r="B23" s="20" t="s">
        <v>51</v>
      </c>
      <c r="C23" s="21">
        <v>1973</v>
      </c>
      <c r="D23" s="22" t="s">
        <v>32</v>
      </c>
      <c r="E23" s="59">
        <v>35</v>
      </c>
      <c r="F23" s="60">
        <v>38</v>
      </c>
      <c r="G23" s="59">
        <v>-41</v>
      </c>
      <c r="H23" s="61">
        <f>IF(MAX(E23:G23)&lt;0,0,MAX(E23:G23))</f>
        <v>38</v>
      </c>
      <c r="I23" s="59">
        <v>50</v>
      </c>
      <c r="J23" s="60">
        <v>55</v>
      </c>
      <c r="K23" s="59">
        <v>-58</v>
      </c>
      <c r="L23" s="23">
        <f>IF(MAX(I23:K23)&lt;0,0,MAX(I23:K23))</f>
        <v>55</v>
      </c>
      <c r="M23" s="24">
        <f>SUM(H23,L23)</f>
        <v>93</v>
      </c>
      <c r="N23" s="104">
        <f>IF(ISNUMBER(A23), (IF(153.655&lt; A23,M23, TRUNC(10^(0.783497476*((LOG((A23/153.655)/LOG(10))*(LOG((A23/153.655)/LOG(10)))))),4)*M23)), 0)</f>
        <v>119.20740000000001</v>
      </c>
      <c r="O23" s="2"/>
      <c r="P23" s="25"/>
      <c r="Q23" s="6"/>
    </row>
    <row r="24" spans="1:17" ht="13.5" thickBot="1">
      <c r="A24" s="105"/>
      <c r="B24" s="106"/>
      <c r="C24" s="107"/>
      <c r="D24" s="108"/>
      <c r="E24" s="109"/>
      <c r="F24" s="115"/>
      <c r="G24" s="109"/>
      <c r="H24" s="110">
        <f>IF(MAX(E24:G24)&lt;0,0,MAX(E24:G24))</f>
        <v>0</v>
      </c>
      <c r="I24" s="109"/>
      <c r="J24" s="115"/>
      <c r="K24" s="109"/>
      <c r="L24" s="111">
        <f>IF(MAX(I24:K24)&lt;0,0,MAX(I24:K24))</f>
        <v>0</v>
      </c>
      <c r="M24" s="112">
        <f>SUM(H24,L24)</f>
        <v>0</v>
      </c>
      <c r="N24" s="113">
        <f>IF(ISNUMBER(A24), (IF(153.655&lt; A24,M24, TRUNC(10^(0.783497476*((LOG((A24/153.655)/LOG(10))*(LOG((A24/153.655)/LOG(10)))))),4)*M24)), 0)</f>
        <v>0</v>
      </c>
      <c r="O24" s="2"/>
      <c r="P24" s="25"/>
      <c r="Q24" s="6"/>
    </row>
    <row r="25" spans="1:17" ht="13.5" thickBot="1">
      <c r="A25" s="83"/>
      <c r="B25" s="84" t="s">
        <v>32</v>
      </c>
      <c r="C25" s="85"/>
      <c r="D25" s="86"/>
      <c r="E25" s="87"/>
      <c r="F25" s="88"/>
      <c r="G25" s="87"/>
      <c r="H25" s="89"/>
      <c r="I25" s="87"/>
      <c r="J25" s="88"/>
      <c r="K25" s="87"/>
      <c r="L25" s="89"/>
      <c r="M25" s="90"/>
      <c r="N25" s="101">
        <f>SUM(N21:N24)-MIN(N21:N24)</f>
        <v>482.00100000000003</v>
      </c>
      <c r="O25" s="26">
        <f>RANK(N25,(N10,N15,N20,N25,N30,N35,N40,N45))</f>
        <v>5</v>
      </c>
      <c r="P25" s="25"/>
      <c r="Q25" s="6"/>
    </row>
    <row r="26" spans="1:17">
      <c r="A26" s="91">
        <v>71.2</v>
      </c>
      <c r="B26" s="92" t="s">
        <v>43</v>
      </c>
      <c r="C26" s="93">
        <v>2001</v>
      </c>
      <c r="D26" s="77" t="s">
        <v>15</v>
      </c>
      <c r="E26" s="78">
        <v>38</v>
      </c>
      <c r="F26" s="79">
        <v>42</v>
      </c>
      <c r="G26" s="78">
        <v>46</v>
      </c>
      <c r="H26" s="80">
        <f>IF(MAX(E26:G26)&lt;0,0,MAX(E26:G26))</f>
        <v>46</v>
      </c>
      <c r="I26" s="137">
        <v>48</v>
      </c>
      <c r="J26" s="78">
        <v>52</v>
      </c>
      <c r="K26" s="138">
        <v>56</v>
      </c>
      <c r="L26" s="94">
        <f>IF(MAX(I26:K26)&lt;0,0,MAX(I26:K26))</f>
        <v>56</v>
      </c>
      <c r="M26" s="117">
        <f>SUM(H26,L26)</f>
        <v>102</v>
      </c>
      <c r="N26" s="118">
        <f>IF(ISNUMBER(A26), (IF(153.655&lt; A26,M26, TRUNC(10^(0.783497476*((LOG((A26/153.655)/LOG(10))*(LOG((A26/153.655)/LOG(10)))))),4)*M26)), 0)</f>
        <v>124.74600000000001</v>
      </c>
      <c r="O26" s="27"/>
      <c r="P26" s="6"/>
      <c r="Q26" s="6"/>
    </row>
    <row r="27" spans="1:17">
      <c r="A27" s="119">
        <v>79.7</v>
      </c>
      <c r="B27" s="120" t="s">
        <v>44</v>
      </c>
      <c r="C27" s="121">
        <v>1999</v>
      </c>
      <c r="D27" s="122" t="s">
        <v>15</v>
      </c>
      <c r="E27" s="139">
        <v>62</v>
      </c>
      <c r="F27" s="60">
        <v>66</v>
      </c>
      <c r="G27" s="59">
        <v>-70</v>
      </c>
      <c r="H27" s="61">
        <f>IF(MAX(E27:G27)&lt;0,0,MAX(E27:G27))</f>
        <v>66</v>
      </c>
      <c r="I27" s="140">
        <v>83</v>
      </c>
      <c r="J27" s="59">
        <v>87</v>
      </c>
      <c r="K27" s="123">
        <v>-91</v>
      </c>
      <c r="L27" s="38">
        <f>IF(MAX(I27:K27)&lt;0,0,MAX(I27:K27))</f>
        <v>87</v>
      </c>
      <c r="M27" s="124">
        <f>SUM(H27,L27)</f>
        <v>153</v>
      </c>
      <c r="N27" s="125">
        <f>IF(ISNUMBER(A27), (IF(153.655&lt; A27,M27, TRUNC(10^(0.783497476*((LOG((A27/153.655)/LOG(10))*(LOG((A27/153.655)/LOG(10)))))),4)*M27)), 0)</f>
        <v>177.15869999999998</v>
      </c>
      <c r="O27" s="27"/>
      <c r="P27" s="5"/>
      <c r="Q27" s="6"/>
    </row>
    <row r="28" spans="1:17">
      <c r="A28" s="119">
        <v>60.6</v>
      </c>
      <c r="B28" s="120" t="s">
        <v>45</v>
      </c>
      <c r="C28" s="121">
        <v>1992</v>
      </c>
      <c r="D28" s="122" t="s">
        <v>15</v>
      </c>
      <c r="E28" s="139">
        <v>50</v>
      </c>
      <c r="F28" s="141">
        <v>53</v>
      </c>
      <c r="G28" s="59">
        <v>55</v>
      </c>
      <c r="H28" s="61">
        <f>IF(MAX(E28:G28)&lt;0,0,MAX(E28:G28))</f>
        <v>55</v>
      </c>
      <c r="I28" s="140">
        <v>62</v>
      </c>
      <c r="J28" s="139">
        <v>66</v>
      </c>
      <c r="K28" s="142">
        <v>68</v>
      </c>
      <c r="L28" s="38">
        <f>IF(MAX(I28:K28)&lt;0,0,MAX(I28:K28))</f>
        <v>68</v>
      </c>
      <c r="M28" s="124">
        <f>SUM(H28,L28)</f>
        <v>123</v>
      </c>
      <c r="N28" s="125">
        <f>IF(ISNUMBER(A28), (IF(153.655&lt; A28,M28, TRUNC(10^(0.783497476*((LOG((A28/153.655)/LOG(10))*(LOG((A28/153.655)/LOG(10)))))),4)*M28)), 0)</f>
        <v>165.1275</v>
      </c>
      <c r="O28" s="27"/>
      <c r="P28" s="5"/>
      <c r="Q28" s="6"/>
    </row>
    <row r="29" spans="1:17" ht="13.5" thickBot="1">
      <c r="A29" s="126">
        <v>79.2</v>
      </c>
      <c r="B29" s="127" t="s">
        <v>57</v>
      </c>
      <c r="C29" s="128">
        <v>2002</v>
      </c>
      <c r="D29" s="129" t="s">
        <v>15</v>
      </c>
      <c r="E29" s="155">
        <v>58</v>
      </c>
      <c r="F29" s="156">
        <v>62</v>
      </c>
      <c r="G29" s="155">
        <v>-66</v>
      </c>
      <c r="H29" s="110">
        <f>IF(MAX(E29:G29)&lt;0,0,MAX(E29:G29))</f>
        <v>62</v>
      </c>
      <c r="I29" s="157">
        <v>72</v>
      </c>
      <c r="J29" s="155">
        <v>-76</v>
      </c>
      <c r="K29" s="158">
        <v>76</v>
      </c>
      <c r="L29" s="130">
        <f>IF(MAX(I29:K29)&lt;0,0,MAX(I29:K29))</f>
        <v>76</v>
      </c>
      <c r="M29" s="131">
        <f>SUM(H29,L29)</f>
        <v>138</v>
      </c>
      <c r="N29" s="132">
        <f>IF(ISNUMBER(A29), (IF(153.655&lt; A29,M29, TRUNC(10^(0.783497476*((LOG((A29/153.655)/LOG(10))*(LOG((A29/153.655)/LOG(10)))))),4)*M29)), 0)</f>
        <v>160.23179999999999</v>
      </c>
      <c r="O29" s="27"/>
      <c r="P29" s="5"/>
      <c r="Q29" s="6"/>
    </row>
    <row r="30" spans="1:17" ht="13.5" thickBot="1">
      <c r="A30" s="96"/>
      <c r="B30" s="97" t="s">
        <v>15</v>
      </c>
      <c r="C30" s="96"/>
      <c r="D30" s="98"/>
      <c r="E30" s="96"/>
      <c r="F30" s="98"/>
      <c r="G30" s="96"/>
      <c r="H30" s="98"/>
      <c r="I30" s="99"/>
      <c r="J30" s="96"/>
      <c r="K30" s="100"/>
      <c r="L30" s="96"/>
      <c r="M30" s="96"/>
      <c r="N30" s="101">
        <f>SUM(N26:N29)-MIN(N26:N29)</f>
        <v>502.51800000000003</v>
      </c>
      <c r="O30" s="26">
        <f>RANK(N30,(N10,N15,N20,N25,N30,N35,N40,N45))</f>
        <v>3</v>
      </c>
      <c r="P30" s="5"/>
      <c r="Q30" s="6"/>
    </row>
    <row r="31" spans="1:17">
      <c r="A31" s="74">
        <v>61.8</v>
      </c>
      <c r="B31" s="75" t="s">
        <v>52</v>
      </c>
      <c r="C31" s="76">
        <v>1997</v>
      </c>
      <c r="D31" s="77" t="s">
        <v>34</v>
      </c>
      <c r="E31" s="78">
        <v>38</v>
      </c>
      <c r="F31" s="79">
        <v>40</v>
      </c>
      <c r="G31" s="78">
        <v>-42</v>
      </c>
      <c r="H31" s="80">
        <f>IF(MAX(E31:G31)&lt;0,0,MAX(E31:G31))</f>
        <v>40</v>
      </c>
      <c r="I31" s="78">
        <v>51</v>
      </c>
      <c r="J31" s="79">
        <v>-54</v>
      </c>
      <c r="K31" s="78">
        <v>55</v>
      </c>
      <c r="L31" s="81">
        <f>IF(MAX(I31:K31)&lt;0,0,MAX(I31:K31))</f>
        <v>55</v>
      </c>
      <c r="M31" s="82">
        <f>SUM(H31,L31)</f>
        <v>95</v>
      </c>
      <c r="N31" s="103">
        <f>IF(ISNUMBER(A31), (IF(153.655&lt; A31,M31, TRUNC(10^(0.783497476*((LOG((A31/153.655)/LOG(10))*(LOG((A31/153.655)/LOG(10)))))),4)*M31)), 0)</f>
        <v>125.9795</v>
      </c>
      <c r="O31" s="1"/>
      <c r="P31" s="6"/>
      <c r="Q31" s="6"/>
    </row>
    <row r="32" spans="1:17">
      <c r="A32" s="102">
        <v>56.3</v>
      </c>
      <c r="B32" s="20" t="s">
        <v>53</v>
      </c>
      <c r="C32" s="21">
        <v>1998</v>
      </c>
      <c r="D32" s="22" t="s">
        <v>34</v>
      </c>
      <c r="E32" s="59">
        <v>34</v>
      </c>
      <c r="F32" s="60">
        <v>36</v>
      </c>
      <c r="G32" s="59">
        <v>38</v>
      </c>
      <c r="H32" s="61">
        <f>IF(MAX(E32:G32)&lt;0,0,MAX(E32:G32))</f>
        <v>38</v>
      </c>
      <c r="I32" s="59">
        <v>43</v>
      </c>
      <c r="J32" s="60">
        <v>45</v>
      </c>
      <c r="K32" s="59">
        <v>47</v>
      </c>
      <c r="L32" s="23">
        <f>IF(MAX(I32:K32)&lt;0,0,MAX(I32:K32))</f>
        <v>47</v>
      </c>
      <c r="M32" s="24">
        <f>SUM(H32,L32)</f>
        <v>85</v>
      </c>
      <c r="N32" s="104">
        <f>IF(ISNUMBER(A32), (IF(153.655&lt; A32,M32, TRUNC(10^(0.783497476*((LOG((A32/153.655)/LOG(10))*(LOG((A32/153.655)/LOG(10)))))),4)*M32)), 0)</f>
        <v>119.7735</v>
      </c>
      <c r="O32" s="1"/>
      <c r="P32" s="6"/>
      <c r="Q32" s="6"/>
    </row>
    <row r="33" spans="1:17">
      <c r="A33" s="102">
        <v>67.599999999999994</v>
      </c>
      <c r="B33" s="20" t="s">
        <v>54</v>
      </c>
      <c r="C33" s="21">
        <v>1997</v>
      </c>
      <c r="D33" s="22" t="s">
        <v>34</v>
      </c>
      <c r="E33" s="59">
        <v>51</v>
      </c>
      <c r="F33" s="60">
        <v>53</v>
      </c>
      <c r="G33" s="59">
        <v>56</v>
      </c>
      <c r="H33" s="61">
        <f>IF(MAX(E33:G33)&lt;0,0,MAX(E33:G33))</f>
        <v>56</v>
      </c>
      <c r="I33" s="59">
        <v>63</v>
      </c>
      <c r="J33" s="60">
        <v>68</v>
      </c>
      <c r="K33" s="59">
        <v>-70</v>
      </c>
      <c r="L33" s="23">
        <f>IF(MAX(I33:K33)&lt;0,0,MAX(I33:K33))</f>
        <v>68</v>
      </c>
      <c r="M33" s="24">
        <f>SUM(H33,L33)</f>
        <v>124</v>
      </c>
      <c r="N33" s="104">
        <f>IF(ISNUMBER(A33), (IF(153.655&lt; A33,M33, TRUNC(10^(0.783497476*((LOG((A33/153.655)/LOG(10))*(LOG((A33/153.655)/LOG(10)))))),4)*M33)), 0)</f>
        <v>155.96719999999999</v>
      </c>
      <c r="O33" s="2"/>
      <c r="P33" s="5"/>
      <c r="Q33" s="6"/>
    </row>
    <row r="34" spans="1:17" ht="13.5" thickBot="1">
      <c r="A34" s="105"/>
      <c r="B34" s="106"/>
      <c r="C34" s="107"/>
      <c r="D34" s="108"/>
      <c r="E34" s="116"/>
      <c r="F34" s="133"/>
      <c r="G34" s="116"/>
      <c r="H34" s="111">
        <f>IF(MAX(E34:G34)&lt;0,0,MAX(E34:G34))</f>
        <v>0</v>
      </c>
      <c r="I34" s="116"/>
      <c r="J34" s="133"/>
      <c r="K34" s="116"/>
      <c r="L34" s="111">
        <f>IF(MAX(I34:K34)&lt;0,0,MAX(I34:K34))</f>
        <v>0</v>
      </c>
      <c r="M34" s="112">
        <f>SUM(H34,L34)</f>
        <v>0</v>
      </c>
      <c r="N34" s="113">
        <f>IF(ISNUMBER(A34), (IF(153.655&lt; A34,M34, TRUNC(10^(0.783497476*((LOG((A34/153.655)/LOG(10))*(LOG((A34/153.655)/LOG(10)))))),4)*M34)), 0)</f>
        <v>0</v>
      </c>
      <c r="O34" s="2"/>
      <c r="P34" s="6"/>
      <c r="Q34" s="6"/>
    </row>
    <row r="35" spans="1:17" ht="13.5" thickBot="1">
      <c r="A35" s="28"/>
      <c r="B35" s="29" t="s">
        <v>34</v>
      </c>
      <c r="C35" s="30"/>
      <c r="D35" s="31"/>
      <c r="E35" s="32"/>
      <c r="F35" s="33"/>
      <c r="G35" s="32"/>
      <c r="H35" s="34"/>
      <c r="I35" s="32"/>
      <c r="J35" s="33"/>
      <c r="K35" s="32"/>
      <c r="L35" s="34"/>
      <c r="M35" s="35"/>
      <c r="N35" s="114">
        <f>SUM(N31:N34)-MIN(N31:N34)</f>
        <v>401.72019999999998</v>
      </c>
      <c r="O35" s="26">
        <f>RANK(N35,(N10,N15,N20,N25,N30,N35,N40,N45))</f>
        <v>7</v>
      </c>
      <c r="P35" s="5"/>
      <c r="Q35" s="6"/>
    </row>
    <row r="36" spans="1:17">
      <c r="A36" s="91">
        <v>94.5</v>
      </c>
      <c r="B36" s="92" t="s">
        <v>55</v>
      </c>
      <c r="C36" s="93">
        <v>1990</v>
      </c>
      <c r="D36" s="77" t="s">
        <v>40</v>
      </c>
      <c r="E36" s="78">
        <v>50</v>
      </c>
      <c r="F36" s="79">
        <v>53</v>
      </c>
      <c r="G36" s="78">
        <v>55</v>
      </c>
      <c r="H36" s="80">
        <f>IF(MAX(E36:G36)&lt;0,0,MAX(E36:G36))</f>
        <v>55</v>
      </c>
      <c r="I36" s="78">
        <v>60</v>
      </c>
      <c r="J36" s="79">
        <v>65</v>
      </c>
      <c r="K36" s="78">
        <v>68</v>
      </c>
      <c r="L36" s="94">
        <f>IF(MAX(I36:K36)&lt;0,0,MAX(I36:K36))</f>
        <v>68</v>
      </c>
      <c r="M36" s="82">
        <f>SUM(H36,L36)</f>
        <v>123</v>
      </c>
      <c r="N36" s="118">
        <f>IF(ISNUMBER(A36), (IF(153.655&lt; A36,M36, TRUNC(10^(0.783497476*((LOG((A36/153.655)/LOG(10))*(LOG((A36/153.655)/LOG(10)))))),4)*M36)), 0)</f>
        <v>133.29510000000002</v>
      </c>
      <c r="O36" s="27"/>
      <c r="P36" s="6"/>
      <c r="Q36" s="6"/>
    </row>
    <row r="37" spans="1:17">
      <c r="A37" s="95">
        <v>65.599999999999994</v>
      </c>
      <c r="B37" s="36" t="s">
        <v>56</v>
      </c>
      <c r="C37" s="37">
        <v>2006</v>
      </c>
      <c r="D37" s="22" t="s">
        <v>40</v>
      </c>
      <c r="E37" s="59">
        <v>-45</v>
      </c>
      <c r="F37" s="60">
        <v>45</v>
      </c>
      <c r="G37" s="59">
        <v>48</v>
      </c>
      <c r="H37" s="61">
        <f>IF(MAX(E37:G37)&lt;0,0,MAX(E37:G37))</f>
        <v>48</v>
      </c>
      <c r="I37" s="59">
        <v>-52</v>
      </c>
      <c r="J37" s="60">
        <v>54</v>
      </c>
      <c r="K37" s="59">
        <v>58</v>
      </c>
      <c r="L37" s="38">
        <f>IF(MAX(I37:K37)&lt;0,0,MAX(I37:K37))</f>
        <v>58</v>
      </c>
      <c r="M37" s="24">
        <f>SUM(H37,L37)</f>
        <v>106</v>
      </c>
      <c r="N37" s="125">
        <f>IF(ISNUMBER(A37), (IF(153.655&lt; A37,M37, TRUNC(10^(0.783497476*((LOG((A37/153.655)/LOG(10))*(LOG((A37/153.655)/LOG(10)))))),4)*M37)), 0)</f>
        <v>135.62700000000001</v>
      </c>
      <c r="O37" s="27"/>
      <c r="P37" s="6"/>
      <c r="Q37" s="6"/>
    </row>
    <row r="38" spans="1:17">
      <c r="A38" s="95">
        <v>75.8</v>
      </c>
      <c r="B38" s="20" t="s">
        <v>41</v>
      </c>
      <c r="C38" s="37">
        <v>2002</v>
      </c>
      <c r="D38" s="22" t="s">
        <v>40</v>
      </c>
      <c r="E38" s="59">
        <v>60</v>
      </c>
      <c r="F38" s="60">
        <v>-65</v>
      </c>
      <c r="G38" s="59">
        <v>-65</v>
      </c>
      <c r="H38" s="61">
        <f>IF(MAX(E38:G38)&lt;0,0,MAX(E38:G38))</f>
        <v>60</v>
      </c>
      <c r="I38" s="59">
        <v>75</v>
      </c>
      <c r="J38" s="60">
        <v>-80</v>
      </c>
      <c r="K38" s="59">
        <v>-80</v>
      </c>
      <c r="L38" s="38">
        <f>IF(MAX(I38:K38)&lt;0,0,MAX(I38:K38))</f>
        <v>75</v>
      </c>
      <c r="M38" s="124">
        <f>SUM(H38,L38)</f>
        <v>135</v>
      </c>
      <c r="N38" s="125">
        <f>IF(ISNUMBER(A38), (IF(153.655&lt; A38,M38, TRUNC(10^(0.783497476*((LOG((A38/153.655)/LOG(10))*(LOG((A38/153.655)/LOG(10)))))),4)*M38)), 0)</f>
        <v>159.98850000000002</v>
      </c>
      <c r="O38" s="27"/>
      <c r="P38" s="6"/>
      <c r="Q38" s="6"/>
    </row>
    <row r="39" spans="1:17" ht="13.5" thickBot="1">
      <c r="A39" s="135">
        <v>65.599999999999994</v>
      </c>
      <c r="B39" s="106" t="s">
        <v>42</v>
      </c>
      <c r="C39" s="136">
        <v>2003</v>
      </c>
      <c r="D39" s="108" t="s">
        <v>40</v>
      </c>
      <c r="E39" s="109">
        <v>33</v>
      </c>
      <c r="F39" s="115">
        <v>35</v>
      </c>
      <c r="G39" s="109">
        <v>-38</v>
      </c>
      <c r="H39" s="110">
        <f>IF(MAX(E39:G39)&lt;0,0,MAX(E39:G39))</f>
        <v>35</v>
      </c>
      <c r="I39" s="109">
        <v>43</v>
      </c>
      <c r="J39" s="115">
        <v>46</v>
      </c>
      <c r="K39" s="109">
        <v>-50</v>
      </c>
      <c r="L39" s="130">
        <f>IF(MAX(I39:K39)&lt;0,0,MAX(I39:K39))</f>
        <v>46</v>
      </c>
      <c r="M39" s="131">
        <f>SUM(H39,L39)</f>
        <v>81</v>
      </c>
      <c r="N39" s="132">
        <f>IF(ISNUMBER(A39), (IF(153.655&lt; A39,M39, TRUNC(10^(0.783497476*((LOG((A39/153.655)/LOG(10))*(LOG((A39/153.655)/LOG(10)))))),4)*M39)), 0)</f>
        <v>103.63950000000001</v>
      </c>
      <c r="O39" s="27"/>
      <c r="P39" s="5"/>
      <c r="Q39" s="6"/>
    </row>
    <row r="40" spans="1:17" ht="13.5" thickBot="1">
      <c r="A40" s="96"/>
      <c r="B40" s="84" t="s">
        <v>40</v>
      </c>
      <c r="C40" s="85"/>
      <c r="D40" s="86"/>
      <c r="E40" s="87"/>
      <c r="F40" s="88"/>
      <c r="G40" s="87"/>
      <c r="H40" s="89"/>
      <c r="I40" s="87"/>
      <c r="J40" s="88"/>
      <c r="K40" s="87"/>
      <c r="L40" s="134"/>
      <c r="M40" s="90"/>
      <c r="N40" s="101">
        <f>SUM(N36:N39)-MIN(N36:N39)</f>
        <v>428.91060000000004</v>
      </c>
      <c r="O40" s="26">
        <f>RANK(N40,(N10,N15,N20,N25,N30,N35,N40,N45))</f>
        <v>6</v>
      </c>
      <c r="P40" s="5"/>
      <c r="Q40" s="6"/>
    </row>
    <row r="41" spans="1:17" hidden="1">
      <c r="A41" s="143"/>
      <c r="B41" s="144"/>
      <c r="C41" s="145"/>
      <c r="D41" s="146"/>
      <c r="E41" s="78"/>
      <c r="F41" s="79"/>
      <c r="G41" s="78"/>
      <c r="H41" s="80">
        <f>IF(MAX(E41:G41)&lt;0,0,MAX(E41:G41))</f>
        <v>0</v>
      </c>
      <c r="I41" s="78"/>
      <c r="J41" s="79"/>
      <c r="K41" s="78"/>
      <c r="L41" s="94">
        <f>IF(MAX(I41:K41)&lt;0,0,MAX(I41:K41))</f>
        <v>0</v>
      </c>
      <c r="M41" s="82">
        <f>SUM(H41,L41)</f>
        <v>0</v>
      </c>
      <c r="N41" s="118">
        <f>IF(ISNUMBER(A41), (IF(153.655&lt; A41,M41, TRUNC(10^(0.783497476*((LOG((A41/153.655)/LOG(10))*(LOG((A41/153.655)/LOG(10)))))),4)*M41)), 0)</f>
        <v>0</v>
      </c>
      <c r="O41" s="27"/>
      <c r="P41" s="6"/>
      <c r="Q41" s="6"/>
    </row>
    <row r="42" spans="1:17" hidden="1">
      <c r="A42" s="147"/>
      <c r="B42" s="148"/>
      <c r="C42" s="149"/>
      <c r="D42" s="150"/>
      <c r="E42" s="59"/>
      <c r="F42" s="60"/>
      <c r="G42" s="59"/>
      <c r="H42" s="61">
        <f>IF(MAX(E42:G42)&lt;0,0,MAX(E42:G42))</f>
        <v>0</v>
      </c>
      <c r="I42" s="59"/>
      <c r="J42" s="60"/>
      <c r="K42" s="59"/>
      <c r="L42" s="38">
        <f>IF(MAX(I42:K42)&lt;0,0,MAX(I42:K42))</f>
        <v>0</v>
      </c>
      <c r="M42" s="24">
        <f>SUM(H42,L42)</f>
        <v>0</v>
      </c>
      <c r="N42" s="125">
        <f>IF(ISNUMBER(A42), (IF(153.655&lt; A42,M42, TRUNC(10^(0.783497476*((LOG((A42/153.655)/LOG(10))*(LOG((A42/153.655)/LOG(10)))))),4)*M42)), 0)</f>
        <v>0</v>
      </c>
      <c r="O42" s="27"/>
      <c r="P42" s="5"/>
      <c r="Q42" s="6"/>
    </row>
    <row r="43" spans="1:17" hidden="1">
      <c r="A43" s="147"/>
      <c r="B43" s="148"/>
      <c r="C43" s="149"/>
      <c r="D43" s="150"/>
      <c r="E43" s="59"/>
      <c r="F43" s="60"/>
      <c r="G43" s="59"/>
      <c r="H43" s="61">
        <f>IF(MAX(E43:G43)&lt;0,0,MAX(E43:G43))</f>
        <v>0</v>
      </c>
      <c r="I43" s="59"/>
      <c r="J43" s="60"/>
      <c r="K43" s="59"/>
      <c r="L43" s="38">
        <f>IF(MAX(I43:K43)&lt;0,0,MAX(I43:K43))</f>
        <v>0</v>
      </c>
      <c r="M43" s="124">
        <f>SUM(H43,L43)</f>
        <v>0</v>
      </c>
      <c r="N43" s="125">
        <f>IF(ISNUMBER(A43), (IF(153.655&lt; A43,M43, TRUNC(10^(0.783497476*((LOG((A43/153.655)/LOG(10))*(LOG((A43/153.655)/LOG(10)))))),4)*M43)), 0)</f>
        <v>0</v>
      </c>
      <c r="O43" s="27"/>
      <c r="P43" s="5"/>
      <c r="Q43" s="6"/>
    </row>
    <row r="44" spans="1:17" ht="13.5" hidden="1" thickBot="1">
      <c r="A44" s="151"/>
      <c r="B44" s="152"/>
      <c r="C44" s="153"/>
      <c r="D44" s="154"/>
      <c r="E44" s="109"/>
      <c r="F44" s="115"/>
      <c r="G44" s="109"/>
      <c r="H44" s="110">
        <f>IF(MAX(E44:G44)&lt;0,0,MAX(E44:G44))</f>
        <v>0</v>
      </c>
      <c r="I44" s="109"/>
      <c r="J44" s="115"/>
      <c r="K44" s="109"/>
      <c r="L44" s="130">
        <f>IF(MAX(I44:K44)&lt;0,0,MAX(I44:K44))</f>
        <v>0</v>
      </c>
      <c r="M44" s="131">
        <f>SUM(H44,L44)</f>
        <v>0</v>
      </c>
      <c r="N44" s="132">
        <f>IF(ISNUMBER(A44), (IF(153.655&lt; A44,M44, TRUNC(10^(0.783497476*((LOG((A44/153.655)/LOG(10))*(LOG((A44/153.655)/LOG(10)))))),4)*M44)), 0)</f>
        <v>0</v>
      </c>
      <c r="O44" s="27"/>
      <c r="P44" s="5"/>
      <c r="Q44" s="6"/>
    </row>
    <row r="45" spans="1:17" ht="13.5" hidden="1" thickBot="1">
      <c r="A45" s="96"/>
      <c r="B45" s="97" t="s">
        <v>58</v>
      </c>
      <c r="C45" s="96"/>
      <c r="D45" s="98"/>
      <c r="E45" s="96"/>
      <c r="F45" s="98"/>
      <c r="G45" s="96"/>
      <c r="H45" s="98"/>
      <c r="I45" s="99"/>
      <c r="J45" s="96"/>
      <c r="K45" s="100"/>
      <c r="L45" s="96"/>
      <c r="M45" s="96"/>
      <c r="N45" s="101">
        <f>SUM(N41:N44)-MIN(N41:N44)</f>
        <v>0</v>
      </c>
      <c r="O45" s="26">
        <f>RANK(N45,(N10,N15,N20,N25,N30,N35,N40,N45))</f>
        <v>8</v>
      </c>
      <c r="P45" s="5"/>
      <c r="Q45" s="6"/>
    </row>
    <row r="46" spans="1:17" ht="13.5" hidden="1" thickBot="1">
      <c r="A46" s="41"/>
      <c r="B46" s="42"/>
      <c r="C46" s="41"/>
      <c r="D46" s="43"/>
      <c r="E46" s="41"/>
      <c r="F46" s="43"/>
      <c r="G46" s="41"/>
      <c r="H46" s="43"/>
      <c r="I46" s="44"/>
      <c r="J46" s="41"/>
      <c r="K46" s="45"/>
      <c r="L46" s="41"/>
      <c r="M46" s="41"/>
      <c r="N46" s="46"/>
      <c r="O46" s="27"/>
      <c r="P46" s="5"/>
      <c r="Q46" s="6"/>
    </row>
    <row r="47" spans="1:17" ht="13.5" thickBot="1">
      <c r="A47" s="47"/>
      <c r="B47" s="6"/>
      <c r="C47" s="51"/>
      <c r="D47" s="6"/>
      <c r="E47" s="48"/>
      <c r="F47" s="6"/>
      <c r="G47" s="6"/>
      <c r="H47" s="39"/>
      <c r="I47" s="49"/>
      <c r="J47" s="6"/>
      <c r="K47" s="6"/>
      <c r="L47" s="40"/>
      <c r="M47" s="39"/>
      <c r="N47" s="50"/>
      <c r="O47" s="6"/>
      <c r="P47" s="6"/>
      <c r="Q47" s="6"/>
    </row>
    <row r="48" spans="1:17">
      <c r="A48" s="165" t="s">
        <v>22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6"/>
      <c r="P48" s="6"/>
      <c r="Q48" s="6"/>
    </row>
    <row r="49" spans="1:18">
      <c r="A49" s="167" t="s">
        <v>59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6"/>
      <c r="P49" s="6"/>
      <c r="Q49" s="6"/>
    </row>
    <row r="50" spans="1:18" ht="13.5" thickBot="1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6"/>
      <c r="P50" s="6"/>
      <c r="Q50" s="6"/>
    </row>
    <row r="51" spans="1:1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8">
      <c r="A52" s="6"/>
      <c r="B52" s="6"/>
      <c r="C52" s="160"/>
      <c r="D52" s="160"/>
      <c r="E52" s="6"/>
      <c r="F52" s="6"/>
      <c r="G52" s="52"/>
      <c r="H52" s="52"/>
      <c r="I52" s="6"/>
      <c r="J52" s="6"/>
      <c r="K52" s="6"/>
      <c r="L52" s="6"/>
      <c r="M52" s="163"/>
      <c r="N52" s="163"/>
      <c r="O52" s="163"/>
      <c r="P52" s="6"/>
      <c r="Q52" s="6"/>
    </row>
    <row r="53" spans="1:18">
      <c r="A53" s="6"/>
      <c r="B53" s="6"/>
      <c r="C53" s="25"/>
      <c r="D53" s="25" t="s">
        <v>60</v>
      </c>
      <c r="E53" s="6"/>
      <c r="F53" s="25"/>
      <c r="G53" s="160"/>
      <c r="H53" s="160"/>
      <c r="I53" s="56"/>
      <c r="J53" s="6"/>
      <c r="K53" s="6"/>
      <c r="L53" s="6"/>
      <c r="M53" s="25"/>
      <c r="N53" s="25"/>
      <c r="O53" s="25"/>
      <c r="P53" s="6"/>
      <c r="Q53" s="6"/>
    </row>
    <row r="54" spans="1:18">
      <c r="A54" s="6" t="s">
        <v>16</v>
      </c>
      <c r="B54" s="6" t="s">
        <v>37</v>
      </c>
      <c r="C54" s="6"/>
      <c r="D54" s="6">
        <v>1760.4582</v>
      </c>
      <c r="E54" s="6">
        <v>33</v>
      </c>
      <c r="F54" s="6"/>
      <c r="G54" s="159"/>
      <c r="H54" s="159"/>
      <c r="I54" s="57"/>
      <c r="J54" s="6"/>
      <c r="K54" s="6"/>
      <c r="L54" s="6"/>
      <c r="M54" s="6"/>
      <c r="N54" s="7"/>
      <c r="O54" s="3"/>
      <c r="P54" s="6"/>
      <c r="Q54" s="6"/>
    </row>
    <row r="55" spans="1:18">
      <c r="A55" s="6" t="s">
        <v>17</v>
      </c>
      <c r="B55" s="6" t="s">
        <v>28</v>
      </c>
      <c r="C55" s="6"/>
      <c r="D55" s="6">
        <v>1629.8386</v>
      </c>
      <c r="E55" s="6">
        <v>32</v>
      </c>
      <c r="F55" s="6"/>
      <c r="G55" s="159"/>
      <c r="H55" s="159"/>
      <c r="I55" s="57"/>
      <c r="J55" s="6"/>
      <c r="K55" s="6"/>
      <c r="L55" s="6"/>
      <c r="M55" s="6"/>
      <c r="N55" s="7"/>
      <c r="O55" s="3"/>
      <c r="P55" s="6"/>
      <c r="Q55" s="6"/>
    </row>
    <row r="56" spans="1:18">
      <c r="A56" s="6" t="s">
        <v>18</v>
      </c>
      <c r="B56" s="6" t="s">
        <v>14</v>
      </c>
      <c r="C56" s="6"/>
      <c r="D56" s="6">
        <v>1496.6573000000001</v>
      </c>
      <c r="E56" s="6">
        <v>26</v>
      </c>
      <c r="F56" s="6"/>
      <c r="G56" s="159"/>
      <c r="H56" s="159"/>
      <c r="I56" s="57"/>
      <c r="J56" s="6"/>
      <c r="K56" s="6"/>
      <c r="L56" s="6"/>
      <c r="M56" s="6"/>
      <c r="N56" s="7"/>
      <c r="O56" s="3"/>
      <c r="P56" s="6"/>
      <c r="Q56" s="6"/>
    </row>
    <row r="57" spans="1:18">
      <c r="A57" s="6" t="s">
        <v>19</v>
      </c>
      <c r="B57" s="6" t="s">
        <v>32</v>
      </c>
      <c r="C57" s="6"/>
      <c r="D57" s="7">
        <v>1475.5328</v>
      </c>
      <c r="E57" s="6">
        <v>24</v>
      </c>
      <c r="F57" s="6"/>
      <c r="G57" s="159"/>
      <c r="H57" s="159"/>
      <c r="I57" s="57"/>
      <c r="J57" s="6"/>
      <c r="K57" s="6"/>
      <c r="L57" s="6"/>
      <c r="M57" s="6"/>
      <c r="N57" s="7"/>
      <c r="O57" s="3"/>
      <c r="P57" s="6"/>
      <c r="Q57" s="6"/>
    </row>
    <row r="58" spans="1:18">
      <c r="A58" s="6" t="s">
        <v>20</v>
      </c>
      <c r="B58" s="6" t="s">
        <v>15</v>
      </c>
      <c r="C58" s="6"/>
      <c r="D58" s="6">
        <v>1448.1529</v>
      </c>
      <c r="E58" s="6">
        <v>24</v>
      </c>
      <c r="F58" s="6"/>
      <c r="G58" s="159"/>
      <c r="H58" s="159"/>
      <c r="I58" s="57"/>
      <c r="J58" s="6"/>
      <c r="K58" s="6"/>
      <c r="L58" s="6"/>
      <c r="M58" s="6"/>
      <c r="N58" s="7"/>
      <c r="O58" s="3"/>
      <c r="P58" s="6"/>
      <c r="Q58" s="6"/>
    </row>
    <row r="59" spans="1:18">
      <c r="A59" s="6" t="s">
        <v>21</v>
      </c>
      <c r="B59" s="6" t="s">
        <v>40</v>
      </c>
      <c r="C59" s="6"/>
      <c r="D59" s="6">
        <v>1332.9619</v>
      </c>
      <c r="E59" s="6">
        <v>18</v>
      </c>
      <c r="F59" s="6"/>
      <c r="G59" s="159"/>
      <c r="H59" s="159"/>
      <c r="I59" s="57"/>
      <c r="J59" s="6"/>
      <c r="K59" s="6"/>
      <c r="L59" s="6"/>
      <c r="M59" s="6"/>
      <c r="N59" s="7"/>
      <c r="O59" s="3"/>
      <c r="P59" s="6"/>
      <c r="Q59" s="6"/>
    </row>
    <row r="60" spans="1:18">
      <c r="A60" s="53">
        <v>7</v>
      </c>
      <c r="B60" s="6" t="s">
        <v>34</v>
      </c>
      <c r="C60" s="6"/>
      <c r="D60" s="6">
        <v>1184.9768999999999</v>
      </c>
      <c r="E60" s="6">
        <v>15</v>
      </c>
      <c r="F60" s="6"/>
      <c r="G60" s="159"/>
      <c r="H60" s="159"/>
      <c r="I60" s="57"/>
      <c r="J60" s="6"/>
      <c r="K60" s="6"/>
      <c r="L60" s="6"/>
      <c r="M60" s="6"/>
      <c r="N60" s="7"/>
      <c r="O60" s="3"/>
      <c r="P60" s="6"/>
      <c r="Q60" s="6"/>
    </row>
    <row r="61" spans="1:18">
      <c r="A61" s="53">
        <v>8</v>
      </c>
      <c r="B61" s="6" t="s">
        <v>35</v>
      </c>
      <c r="C61" s="6"/>
      <c r="D61" s="6">
        <v>484.31630000000001</v>
      </c>
      <c r="E61" s="6">
        <v>8</v>
      </c>
      <c r="F61" s="6"/>
      <c r="G61" s="159"/>
      <c r="H61" s="159"/>
      <c r="I61" s="57"/>
      <c r="J61" s="6"/>
      <c r="K61" s="6"/>
      <c r="L61" s="6"/>
      <c r="M61" s="6"/>
      <c r="N61" s="7"/>
      <c r="O61" s="3"/>
      <c r="P61" s="6"/>
      <c r="Q61" s="6"/>
    </row>
    <row r="62" spans="1:1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54"/>
      <c r="P62" s="6"/>
      <c r="Q62" s="6"/>
    </row>
    <row r="63" spans="1:18">
      <c r="A63" s="55"/>
      <c r="B63" s="5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54"/>
      <c r="P63" s="6"/>
      <c r="Q63" s="6"/>
    </row>
    <row r="64" spans="1:18">
      <c r="A64" s="63"/>
      <c r="B64" s="64"/>
      <c r="C64" s="65"/>
      <c r="D64" s="65"/>
      <c r="E64" s="8"/>
      <c r="F64" s="8"/>
      <c r="G64" s="8"/>
      <c r="H64" s="62"/>
      <c r="I64" s="8"/>
      <c r="J64" s="8"/>
      <c r="K64" s="8"/>
      <c r="L64" s="62"/>
      <c r="M64" s="62"/>
      <c r="N64" s="58"/>
      <c r="O64" s="66"/>
      <c r="P64" s="67"/>
      <c r="Q64" s="67"/>
      <c r="R64" s="67"/>
    </row>
    <row r="65" spans="1:18">
      <c r="A65" s="63"/>
      <c r="B65" s="64"/>
      <c r="C65" s="65"/>
      <c r="D65" s="65"/>
      <c r="E65" s="8"/>
      <c r="F65" s="8"/>
      <c r="G65" s="8"/>
      <c r="H65" s="62"/>
      <c r="I65" s="8"/>
      <c r="J65" s="8"/>
      <c r="K65" s="8"/>
      <c r="L65" s="62"/>
      <c r="M65" s="62"/>
      <c r="N65" s="58"/>
      <c r="O65" s="66"/>
      <c r="P65" s="67"/>
      <c r="Q65" s="67"/>
      <c r="R65" s="67"/>
    </row>
    <row r="66" spans="1:18">
      <c r="A66" s="63"/>
      <c r="B66" s="64"/>
      <c r="C66" s="65"/>
      <c r="D66" s="65"/>
      <c r="E66" s="8"/>
      <c r="F66" s="8"/>
      <c r="G66" s="8"/>
      <c r="H66" s="62"/>
      <c r="I66" s="8"/>
      <c r="J66" s="8"/>
      <c r="K66" s="8"/>
      <c r="L66" s="62"/>
      <c r="M66" s="62"/>
      <c r="N66" s="58"/>
      <c r="O66" s="68"/>
      <c r="P66" s="69"/>
      <c r="Q66" s="67"/>
      <c r="R66" s="67"/>
    </row>
    <row r="67" spans="1:18">
      <c r="A67" s="63"/>
      <c r="B67" s="64"/>
      <c r="C67" s="65"/>
      <c r="D67" s="65"/>
      <c r="E67" s="8"/>
      <c r="F67" s="8"/>
      <c r="G67" s="8"/>
      <c r="H67" s="62"/>
      <c r="I67" s="8"/>
      <c r="J67" s="8"/>
      <c r="K67" s="8"/>
      <c r="L67" s="62"/>
      <c r="M67" s="62"/>
      <c r="N67" s="58"/>
      <c r="O67" s="68"/>
      <c r="P67" s="67"/>
      <c r="Q67" s="67"/>
      <c r="R67" s="67"/>
    </row>
    <row r="68" spans="1:18">
      <c r="A68" s="63"/>
      <c r="B68" s="70"/>
      <c r="C68" s="65"/>
      <c r="D68" s="65"/>
      <c r="E68" s="8"/>
      <c r="F68" s="8"/>
      <c r="G68" s="8"/>
      <c r="H68" s="62"/>
      <c r="I68" s="8"/>
      <c r="J68" s="8"/>
      <c r="K68" s="8"/>
      <c r="L68" s="62"/>
      <c r="M68" s="62"/>
      <c r="N68" s="71"/>
      <c r="O68" s="72"/>
      <c r="P68" s="69"/>
      <c r="Q68" s="67"/>
      <c r="R68" s="67"/>
    </row>
    <row r="69" spans="1:18">
      <c r="A69" s="63"/>
      <c r="B69" s="64"/>
      <c r="C69" s="65"/>
      <c r="D69" s="65"/>
      <c r="E69" s="8"/>
      <c r="F69" s="8"/>
      <c r="G69" s="8"/>
      <c r="H69" s="62"/>
      <c r="I69" s="8"/>
      <c r="J69" s="8"/>
      <c r="K69" s="8"/>
      <c r="L69" s="62"/>
      <c r="M69" s="62"/>
      <c r="N69" s="58"/>
      <c r="O69" s="66"/>
      <c r="P69" s="67"/>
      <c r="Q69" s="67"/>
      <c r="R69" s="67"/>
    </row>
    <row r="70" spans="1:18">
      <c r="A70" s="63"/>
      <c r="B70" s="64"/>
      <c r="C70" s="65"/>
      <c r="D70" s="65"/>
      <c r="E70" s="8"/>
      <c r="F70" s="8"/>
      <c r="G70" s="8"/>
      <c r="H70" s="62"/>
      <c r="I70" s="8"/>
      <c r="J70" s="8"/>
      <c r="K70" s="8"/>
      <c r="L70" s="62"/>
      <c r="M70" s="62"/>
      <c r="N70" s="58"/>
      <c r="O70" s="66"/>
      <c r="P70" s="67"/>
      <c r="Q70" s="67"/>
      <c r="R70" s="67"/>
    </row>
    <row r="71" spans="1:18">
      <c r="A71" s="63"/>
      <c r="B71" s="64"/>
      <c r="C71" s="65"/>
      <c r="D71" s="65"/>
      <c r="E71" s="8"/>
      <c r="F71" s="8"/>
      <c r="G71" s="8"/>
      <c r="H71" s="62"/>
      <c r="I71" s="8"/>
      <c r="J71" s="8"/>
      <c r="K71" s="8"/>
      <c r="L71" s="62"/>
      <c r="M71" s="62"/>
      <c r="N71" s="58"/>
      <c r="O71" s="68"/>
      <c r="P71" s="73"/>
      <c r="Q71" s="67"/>
      <c r="R71" s="67"/>
    </row>
    <row r="72" spans="1:18">
      <c r="A72" s="63"/>
      <c r="B72" s="64"/>
      <c r="C72" s="65"/>
      <c r="D72" s="65"/>
      <c r="E72" s="8"/>
      <c r="F72" s="8"/>
      <c r="G72" s="8"/>
      <c r="H72" s="62"/>
      <c r="I72" s="8"/>
      <c r="J72" s="8"/>
      <c r="K72" s="8"/>
      <c r="L72" s="62"/>
      <c r="M72" s="62"/>
      <c r="N72" s="58"/>
      <c r="O72" s="68"/>
      <c r="P72" s="73"/>
      <c r="Q72" s="67"/>
      <c r="R72" s="67"/>
    </row>
    <row r="73" spans="1:18">
      <c r="A73" s="63"/>
      <c r="B73" s="70"/>
      <c r="C73" s="65"/>
      <c r="D73" s="65"/>
      <c r="E73" s="8"/>
      <c r="F73" s="8"/>
      <c r="G73" s="8"/>
      <c r="H73" s="62"/>
      <c r="I73" s="8"/>
      <c r="J73" s="8"/>
      <c r="K73" s="8"/>
      <c r="L73" s="62"/>
      <c r="M73" s="62"/>
      <c r="N73" s="71"/>
      <c r="O73" s="72"/>
      <c r="P73" s="73"/>
      <c r="Q73" s="67"/>
      <c r="R73" s="67"/>
    </row>
    <row r="74" spans="1:18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</sheetData>
  <autoFilter ref="A4:P45">
    <filterColumn colId="4" showButton="0"/>
    <filterColumn colId="5" showButton="0"/>
    <filterColumn colId="6" showButton="0"/>
    <filterColumn colId="8" showButton="0"/>
    <filterColumn colId="9" showButton="0"/>
    <filterColumn colId="10" showButton="0"/>
  </autoFilter>
  <mergeCells count="20">
    <mergeCell ref="G53:H53"/>
    <mergeCell ref="A1:N1"/>
    <mergeCell ref="A2:B2"/>
    <mergeCell ref="C2:K2"/>
    <mergeCell ref="L2:N2"/>
    <mergeCell ref="E4:H4"/>
    <mergeCell ref="I4:L4"/>
    <mergeCell ref="A48:N48"/>
    <mergeCell ref="A49:N49"/>
    <mergeCell ref="A50:N50"/>
    <mergeCell ref="C52:D52"/>
    <mergeCell ref="M52:O52"/>
    <mergeCell ref="G60:H60"/>
    <mergeCell ref="G61:H61"/>
    <mergeCell ref="G54:H54"/>
    <mergeCell ref="G55:H55"/>
    <mergeCell ref="G56:H56"/>
    <mergeCell ref="G57:H57"/>
    <mergeCell ref="G58:H58"/>
    <mergeCell ref="G59:H59"/>
  </mergeCells>
  <conditionalFormatting sqref="G28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Ženy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uzivatel</cp:lastModifiedBy>
  <cp:revision>100</cp:revision>
  <dcterms:created xsi:type="dcterms:W3CDTF">2017-01-22T21:04:49Z</dcterms:created>
  <dcterms:modified xsi:type="dcterms:W3CDTF">2021-10-10T15:22:50Z</dcterms:modified>
  <dc:language>cs-CZ</dc:language>
</cp:coreProperties>
</file>